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34" i="8" l="1"/>
  <c r="G34" i="8"/>
  <c r="H29" i="8"/>
  <c r="I29" i="8"/>
  <c r="H30" i="8"/>
  <c r="I30" i="8"/>
  <c r="H31" i="8"/>
  <c r="I31" i="8"/>
  <c r="H32" i="8"/>
  <c r="I32" i="8"/>
  <c r="H33" i="8"/>
  <c r="I33" i="8"/>
  <c r="I28" i="8"/>
  <c r="H28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I13" i="8"/>
  <c r="H13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3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5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35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<sst xmlns="http://schemas.openxmlformats.org/spreadsheetml/2006/main" count="86" uniqueCount="73">
  <si>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</si>
  <si>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</si>
  <si>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</si>
  <si>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</si>
  <si>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</si>
  <si>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</si>
  <si>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</si>
  <si>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</si>
  <si>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</si>
  <si>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</si>
  <si>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</si>
  <si>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</si>
  <si>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</si>
  <si>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</si>
  <si>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ГОКС (инв.№1479; 1507)</t>
  </si>
  <si>
    <t>Капитальный ремонт иловых камер №5,6 (замена окон из стеклоблоков, дверей на ПВХ. ул.Обувная,136</t>
  </si>
  <si>
    <t>к Локальной смете № СКС-2023-С-3-121</t>
  </si>
  <si>
    <t>Ресурсы подрядчика</t>
  </si>
  <si>
    <t xml:space="preserve">          Материалы</t>
  </si>
  <si>
    <t>01.7.03.01-0001</t>
  </si>
  <si>
    <t>Вода</t>
  </si>
  <si>
    <t>м3</t>
  </si>
  <si>
    <t>01.7.06.02-0001</t>
  </si>
  <si>
    <t>Лента бутиловая</t>
  </si>
  <si>
    <t>м</t>
  </si>
  <si>
    <t>01.7.06.02-0002</t>
  </si>
  <si>
    <t>Лента бутиловая диффузионная</t>
  </si>
  <si>
    <t>01.7.06.11-0001</t>
  </si>
  <si>
    <t>Лента предварительно сжатая, уплотнительная</t>
  </si>
  <si>
    <t>10 м</t>
  </si>
  <si>
    <t>01.7.15.06-0146</t>
  </si>
  <si>
    <t>Гвозди толевые круглые, размер 3,0х40 мм</t>
  </si>
  <si>
    <t>т</t>
  </si>
  <si>
    <t>01.7.15.07-0005</t>
  </si>
  <si>
    <t>Дюбели монтажные, размер 10х130 (10х132, 10х150) мм</t>
  </si>
  <si>
    <t>10 шт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</si>
  <si>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</si>
  <si>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</si>
  <si>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</si>
  <si>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</si>
  <si>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</si>
  <si>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</si>
  <si>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02.4.03.02-0001</t>
  </si>
  <si>
    <t>Щебень пористый из металлургического шлака М 600, фракция 5-10 мм</t>
  </si>
  <si>
    <t>04.3.01.12-0111</t>
  </si>
  <si>
    <t>Раствор готовый отделочный тяжелый, цементно-известковый, состав 1:1:6</t>
  </si>
  <si>
    <t>08.3.03.05-0002</t>
  </si>
  <si>
    <t>Проволока канатная оцинкованная, диаметр 3 мм</t>
  </si>
  <si>
    <t>11.3.03.15-0021</t>
  </si>
  <si>
    <t>Клинья пластиковые монтажные</t>
  </si>
  <si>
    <t>100 шт</t>
  </si>
  <si>
    <t>14.5.01.10-0003</t>
  </si>
  <si>
    <t>Пена монтажная</t>
  </si>
  <si>
    <t>л</t>
  </si>
  <si>
    <t>14.5.11.01-0003</t>
  </si>
  <si>
    <t>Шпатлевка масляно-клеевая</t>
  </si>
  <si>
    <t>ТЦ_11.3.02.03_63_6314046078_10.09.2022_02</t>
  </si>
  <si>
    <t>Блок оконный из ПВХ профилей  6-ти створчатый  площ. (2,25*3)-5шт.: верхние 15 створки глухие заполнение поликарбонатом; нижние с 2-х камерн.стеклопакетом глухие (32 мм) -15 шт.  (Эскиз №1)</t>
  </si>
  <si>
    <t>шт</t>
  </si>
  <si>
    <t>ФССЦ-08.1.02.03-0021</t>
  </si>
  <si>
    <t>Водоотлив оконный из оцинкованной стали с полимерным покрытием, ширина планки 250 мм</t>
  </si>
  <si>
    <t>ФССЦ-08.1.02.03-0081</t>
  </si>
  <si>
    <t>Планка откосная из оцинкованной стали с полимерным покрытием, ширина 250 мм</t>
  </si>
  <si>
    <t>ФССЦ-11.3.01.02-0001</t>
  </si>
  <si>
    <t>Блок дверной входной из ПВХ-профилей, с простой коробкой, однопольный с клювовой фурнитурой, без стеклопакета по типу сэндвич, площадь более 2 м2</t>
  </si>
  <si>
    <t>ФССЦ-11.3.02.01-0032</t>
  </si>
  <si>
    <t>Блок оконный пластиковый: двустворчатый, с глухой и поворотной створкой, двухкамерным стеклопакетом (32 мм), площадью до 2,5 м2</t>
  </si>
  <si>
    <t>ФССЦ-14.4.02.04-0001</t>
  </si>
  <si>
    <t>Краска для наружных работ МА-015, бежевая</t>
  </si>
  <si>
    <t>ФССЦ-14.5.05.01-0003</t>
  </si>
  <si>
    <t>Олифа комбинированная ОКСОЛЬ</t>
  </si>
  <si>
    <t>ВСЕГО по смете</t>
  </si>
  <si>
    <t>Составил:______________С.М.Ядохина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</si>
</sst>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37"/>
  <sheetViews>
    <sheetView showGridLines="0" tabSelected="1" zoomScaleNormal="100" zoomScaleSheetLayoutView="100" workbookViewId="0">
      <selection activeCell="L35" sqref="L35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777343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14</v>
      </c>
    </row>
    <row r="2" spans="1:9" ht="16.5" customHeight="1" x14ac:dyDescent="0.2">
      <c r="A2" s="1" t="s">
        <v>1</v>
      </c>
      <c r="B2" s="2" t="s">
        <v>15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16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10</v>
      </c>
      <c r="B7" s="15" t="s">
        <v>2</v>
      </c>
      <c r="C7" s="13" t="s">
        <v>11</v>
      </c>
      <c r="D7" s="13" t="s">
        <v>12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7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8</v>
      </c>
      <c r="G9" s="9" t="s">
        <v>9</v>
      </c>
      <c r="H9" s="9" t="s">
        <v>8</v>
      </c>
      <c r="I9" s="9" t="s">
        <v>9</v>
      </c>
    </row>
    <row r="10" spans="1:9" s="3" customFormat="1" ht="12.6" x14ac:dyDescent="0.2">
      <c r="A10" s="21">
        <v>1</v>
      </c>
      <c r="B10" s="22" t="s">
        <v>13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18.45" customHeight="1" x14ac:dyDescent="0.2">
      <c r="A11" s="26" t="s">
        <v>17</v>
      </c>
      <c r="B11" s="27"/>
      <c r="C11" s="27"/>
      <c r="D11" s="27"/>
      <c r="E11" s="27"/>
      <c r="F11" s="27"/>
      <c r="G11" s="27"/>
      <c r="H11" s="27"/>
      <c r="I11" s="27"/>
    </row>
    <row r="12" spans="1:9" ht="18.45" customHeight="1" x14ac:dyDescent="0.2">
      <c r="A12" s="26" t="s">
        <v>18</v>
      </c>
      <c r="B12" s="27"/>
      <c r="C12" s="27"/>
      <c r="D12" s="27"/>
      <c r="E12" s="27"/>
      <c r="F12" s="27"/>
      <c r="G12" s="27"/>
      <c r="H12" s="27"/>
      <c r="I12" s="27"/>
    </row>
    <row r="13" spans="1:9" ht="22.8" x14ac:dyDescent="0.2">
      <c r="A13" s="28">
        <v>1</v>
      </c>
      <c r="B13" s="29" t="s">
        <v>19</v>
      </c>
      <c r="C13" s="28" t="s">
        <v>20</v>
      </c>
      <c r="D13" s="30" t="s">
        <v>21</v>
      </c>
      <c r="E13" s="30">
        <v>1.9599999999999999E-2</v>
      </c>
      <c r="F13" s="31">
        <v>2.44</v>
      </c>
      <c r="G13" s="31">
        <v>0.05</v>
      </c>
      <c r="H13" s="31">
        <f>F13*7.81</f>
        <v>19.0564</v>
      </c>
      <c r="I13" s="31">
        <f>G13*7.81</f>
        <v>0.39050000000000001</v>
      </c>
    </row>
    <row r="14" spans="1:9" ht="22.8" x14ac:dyDescent="0.2">
      <c r="A14" s="28">
        <v>2</v>
      </c>
      <c r="B14" s="29" t="s">
        <v>22</v>
      </c>
      <c r="C14" s="28" t="s">
        <v>23</v>
      </c>
      <c r="D14" s="30" t="s">
        <v>24</v>
      </c>
      <c r="E14" s="30">
        <v>46.517400000000002</v>
      </c>
      <c r="F14" s="31">
        <v>6.38</v>
      </c>
      <c r="G14" s="31">
        <v>296.77999999999997</v>
      </c>
      <c r="H14" s="31">
        <f t="shared" ref="H14:H26" si="0">F14*7.81</f>
        <v>49.827799999999996</v>
      </c>
      <c r="I14" s="31">
        <f t="shared" ref="I14:I26" si="1">G14*7.81</f>
        <v>2317.8517999999995</v>
      </c>
    </row>
    <row r="15" spans="1:9" ht="22.8" x14ac:dyDescent="0.2">
      <c r="A15" s="28">
        <v>3</v>
      </c>
      <c r="B15" s="29" t="s">
        <v>25</v>
      </c>
      <c r="C15" s="28" t="s">
        <v>26</v>
      </c>
      <c r="D15" s="30" t="s">
        <v>24</v>
      </c>
      <c r="E15" s="30">
        <v>8.0616000000000003</v>
      </c>
      <c r="F15" s="31">
        <v>7.95</v>
      </c>
      <c r="G15" s="31">
        <v>64.09</v>
      </c>
      <c r="H15" s="31">
        <f t="shared" si="0"/>
        <v>62.089500000000001</v>
      </c>
      <c r="I15" s="31">
        <f t="shared" si="1"/>
        <v>500.54289999999997</v>
      </c>
    </row>
    <row r="16" spans="1:9" ht="22.8" x14ac:dyDescent="0.2">
      <c r="A16" s="28">
        <v>4</v>
      </c>
      <c r="B16" s="29" t="s">
        <v>27</v>
      </c>
      <c r="C16" s="28" t="s">
        <v>28</v>
      </c>
      <c r="D16" s="30" t="s">
        <v>29</v>
      </c>
      <c r="E16" s="30">
        <v>3.1761599999999999</v>
      </c>
      <c r="F16" s="31">
        <v>64.099999999999994</v>
      </c>
      <c r="G16" s="31">
        <v>203.59</v>
      </c>
      <c r="H16" s="31">
        <f t="shared" si="0"/>
        <v>500.62099999999992</v>
      </c>
      <c r="I16" s="31">
        <f t="shared" si="1"/>
        <v>1590.0379</v>
      </c>
    </row>
    <row r="17" spans="1:9" ht="22.8" x14ac:dyDescent="0.2">
      <c r="A17" s="28">
        <v>5</v>
      </c>
      <c r="B17" s="29" t="s">
        <v>30</v>
      </c>
      <c r="C17" s="28" t="s">
        <v>31</v>
      </c>
      <c r="D17" s="30" t="s">
        <v>32</v>
      </c>
      <c r="E17" s="30">
        <v>2.608E-4</v>
      </c>
      <c r="F17" s="31">
        <v>8475</v>
      </c>
      <c r="G17" s="31">
        <v>2.21</v>
      </c>
      <c r="H17" s="31">
        <f t="shared" si="0"/>
        <v>66189.75</v>
      </c>
      <c r="I17" s="31">
        <f t="shared" si="1"/>
        <v>17.260099999999998</v>
      </c>
    </row>
    <row r="18" spans="1:9" ht="22.8" x14ac:dyDescent="0.2">
      <c r="A18" s="28">
        <v>6</v>
      </c>
      <c r="B18" s="29" t="s">
        <v>33</v>
      </c>
      <c r="C18" s="28" t="s">
        <v>34</v>
      </c>
      <c r="D18" s="30" t="s">
        <v>35</v>
      </c>
      <c r="E18" s="30">
        <v>6.6572399999999998</v>
      </c>
      <c r="F18" s="31">
        <v>7.03</v>
      </c>
      <c r="G18" s="31">
        <v>46.8</v>
      </c>
      <c r="H18" s="31">
        <f t="shared" si="0"/>
        <v>54.904299999999999</v>
      </c>
      <c r="I18" s="31">
        <f t="shared" si="1"/>
        <v>365.50799999999998</v>
      </c>
    </row>
    <row r="19" spans="1:9" ht="22.8" x14ac:dyDescent="0.2">
      <c r="A19" s="28">
        <v>7</v>
      </c>
      <c r="B19" s="29" t="s">
        <v>36</v>
      </c>
      <c r="C19" s="28" t="s">
        <v>37</v>
      </c>
      <c r="D19" s="30" t="s">
        <v>38</v>
      </c>
      <c r="E19" s="30">
        <v>2.784E-2</v>
      </c>
      <c r="F19" s="31">
        <v>72.319999999999993</v>
      </c>
      <c r="G19" s="31">
        <v>2.0099999999999998</v>
      </c>
      <c r="H19" s="31">
        <f t="shared" si="0"/>
        <v>564.81919999999991</v>
      </c>
      <c r="I19" s="31">
        <f t="shared" si="1"/>
        <v>15.698099999999998</v>
      </c>
    </row>
    <row r="20" spans="1:9" ht="22.8" x14ac:dyDescent="0.2">
      <c r="A20" s="28">
        <v>8</v>
      </c>
      <c r="B20" s="29" t="s">
        <v>39</v>
      </c>
      <c r="C20" s="28" t="s">
        <v>40</v>
      </c>
      <c r="D20" s="30" t="s">
        <v>41</v>
      </c>
      <c r="E20" s="30">
        <v>7.3080000000000003E-3</v>
      </c>
      <c r="F20" s="31">
        <v>1.82</v>
      </c>
      <c r="G20" s="31">
        <v>0.01</v>
      </c>
      <c r="H20" s="31">
        <f t="shared" si="0"/>
        <v>14.2142</v>
      </c>
      <c r="I20" s="31">
        <f t="shared" si="1"/>
        <v>7.8100000000000003E-2</v>
      </c>
    </row>
    <row r="21" spans="1:9" ht="22.8" x14ac:dyDescent="0.2">
      <c r="A21" s="28">
        <v>9</v>
      </c>
      <c r="B21" s="29" t="s">
        <v>42</v>
      </c>
      <c r="C21" s="28" t="s">
        <v>43</v>
      </c>
      <c r="D21" s="30" t="s">
        <v>21</v>
      </c>
      <c r="E21" s="30">
        <v>1.3900000000000001E-5</v>
      </c>
      <c r="F21" s="31">
        <v>74.58</v>
      </c>
      <c r="G21" s="31"/>
      <c r="H21" s="31">
        <f t="shared" si="0"/>
        <v>582.46979999999996</v>
      </c>
      <c r="I21" s="31">
        <f t="shared" si="1"/>
        <v>0</v>
      </c>
    </row>
    <row r="22" spans="1:9" ht="22.8" x14ac:dyDescent="0.2">
      <c r="A22" s="28">
        <v>10</v>
      </c>
      <c r="B22" s="29" t="s">
        <v>44</v>
      </c>
      <c r="C22" s="28" t="s">
        <v>45</v>
      </c>
      <c r="D22" s="30" t="s">
        <v>21</v>
      </c>
      <c r="E22" s="30">
        <v>0.24640000000000001</v>
      </c>
      <c r="F22" s="31">
        <v>517.91</v>
      </c>
      <c r="G22" s="31">
        <v>127.61</v>
      </c>
      <c r="H22" s="31">
        <f t="shared" si="0"/>
        <v>4044.8770999999997</v>
      </c>
      <c r="I22" s="31">
        <f t="shared" si="1"/>
        <v>996.63409999999999</v>
      </c>
    </row>
    <row r="23" spans="1:9" ht="22.8" x14ac:dyDescent="0.2">
      <c r="A23" s="28">
        <v>11</v>
      </c>
      <c r="B23" s="29" t="s">
        <v>46</v>
      </c>
      <c r="C23" s="28" t="s">
        <v>47</v>
      </c>
      <c r="D23" s="30" t="s">
        <v>32</v>
      </c>
      <c r="E23" s="30">
        <v>7.8240000000000004E-4</v>
      </c>
      <c r="F23" s="31">
        <v>8190</v>
      </c>
      <c r="G23" s="31">
        <v>6.41</v>
      </c>
      <c r="H23" s="31">
        <f t="shared" si="0"/>
        <v>63963.899999999994</v>
      </c>
      <c r="I23" s="31">
        <f t="shared" si="1"/>
        <v>50.062100000000001</v>
      </c>
    </row>
    <row r="24" spans="1:9" ht="22.8" x14ac:dyDescent="0.2">
      <c r="A24" s="28">
        <v>12</v>
      </c>
      <c r="B24" s="29" t="s">
        <v>48</v>
      </c>
      <c r="C24" s="28" t="s">
        <v>49</v>
      </c>
      <c r="D24" s="30" t="s">
        <v>50</v>
      </c>
      <c r="E24" s="30">
        <v>1.3415999999999999</v>
      </c>
      <c r="F24" s="31">
        <v>50</v>
      </c>
      <c r="G24" s="31">
        <v>67.08</v>
      </c>
      <c r="H24" s="31">
        <f t="shared" si="0"/>
        <v>390.5</v>
      </c>
      <c r="I24" s="31">
        <f t="shared" si="1"/>
        <v>523.89479999999992</v>
      </c>
    </row>
    <row r="25" spans="1:9" ht="22.8" x14ac:dyDescent="0.2">
      <c r="A25" s="28">
        <v>13</v>
      </c>
      <c r="B25" s="29" t="s">
        <v>51</v>
      </c>
      <c r="C25" s="28" t="s">
        <v>52</v>
      </c>
      <c r="D25" s="30" t="s">
        <v>53</v>
      </c>
      <c r="E25" s="30">
        <v>10.293756</v>
      </c>
      <c r="F25" s="31">
        <v>46.86</v>
      </c>
      <c r="G25" s="31">
        <v>482.37</v>
      </c>
      <c r="H25" s="31">
        <f t="shared" si="0"/>
        <v>365.97659999999996</v>
      </c>
      <c r="I25" s="31">
        <f t="shared" si="1"/>
        <v>3767.3096999999998</v>
      </c>
    </row>
    <row r="26" spans="1:9" ht="22.8" x14ac:dyDescent="0.2">
      <c r="A26" s="28">
        <v>14</v>
      </c>
      <c r="B26" s="29" t="s">
        <v>54</v>
      </c>
      <c r="C26" s="28" t="s">
        <v>55</v>
      </c>
      <c r="D26" s="30" t="s">
        <v>32</v>
      </c>
      <c r="E26" s="30">
        <v>1.74E-4</v>
      </c>
      <c r="F26" s="31">
        <v>2898.5</v>
      </c>
      <c r="G26" s="31">
        <v>0.5</v>
      </c>
      <c r="H26" s="31">
        <f t="shared" si="0"/>
        <v>22637.285</v>
      </c>
      <c r="I26" s="31">
        <f t="shared" si="1"/>
        <v>3.9049999999999998</v>
      </c>
    </row>
    <row r="27" spans="1:9" ht="68.400000000000006" x14ac:dyDescent="0.2">
      <c r="A27" s="28">
        <v>15</v>
      </c>
      <c r="B27" s="29" t="s">
        <v>56</v>
      </c>
      <c r="C27" s="28" t="s">
        <v>57</v>
      </c>
      <c r="D27" s="30" t="s">
        <v>58</v>
      </c>
      <c r="E27" s="30">
        <v>4</v>
      </c>
      <c r="F27" s="31"/>
      <c r="G27" s="31"/>
      <c r="H27" s="31">
        <v>11715.09</v>
      </c>
      <c r="I27" s="31">
        <v>46860.36</v>
      </c>
    </row>
    <row r="28" spans="1:9" ht="34.200000000000003" x14ac:dyDescent="0.2">
      <c r="A28" s="28">
        <v>16</v>
      </c>
      <c r="B28" s="29" t="s">
        <v>59</v>
      </c>
      <c r="C28" s="28" t="s">
        <v>60</v>
      </c>
      <c r="D28" s="30" t="s">
        <v>24</v>
      </c>
      <c r="E28" s="30">
        <v>5.2</v>
      </c>
      <c r="F28" s="31">
        <v>26.41</v>
      </c>
      <c r="G28" s="31">
        <v>137.33000000000001</v>
      </c>
      <c r="H28" s="31">
        <f>F28*7.81</f>
        <v>206.2621</v>
      </c>
      <c r="I28" s="31">
        <f>G28*7.81</f>
        <v>1072.5473</v>
      </c>
    </row>
    <row r="29" spans="1:9" ht="34.200000000000003" x14ac:dyDescent="0.2">
      <c r="A29" s="28">
        <v>17</v>
      </c>
      <c r="B29" s="29" t="s">
        <v>61</v>
      </c>
      <c r="C29" s="28" t="s">
        <v>62</v>
      </c>
      <c r="D29" s="30" t="s">
        <v>24</v>
      </c>
      <c r="E29" s="30">
        <v>1.83</v>
      </c>
      <c r="F29" s="31">
        <v>21.05</v>
      </c>
      <c r="G29" s="31">
        <v>38.520000000000003</v>
      </c>
      <c r="H29" s="31">
        <f t="shared" ref="H29:H33" si="2">F29*7.81</f>
        <v>164.40049999999999</v>
      </c>
      <c r="I29" s="31">
        <f t="shared" ref="I29:I33" si="3">G29*7.81</f>
        <v>300.84120000000001</v>
      </c>
    </row>
    <row r="30" spans="1:9" ht="45.6" x14ac:dyDescent="0.2">
      <c r="A30" s="28">
        <v>18</v>
      </c>
      <c r="B30" s="29" t="s">
        <v>63</v>
      </c>
      <c r="C30" s="28" t="s">
        <v>64</v>
      </c>
      <c r="D30" s="30" t="s">
        <v>38</v>
      </c>
      <c r="E30" s="30">
        <v>4.62</v>
      </c>
      <c r="F30" s="31">
        <v>1499.08</v>
      </c>
      <c r="G30" s="31">
        <v>6925.75</v>
      </c>
      <c r="H30" s="31">
        <f t="shared" si="2"/>
        <v>11707.814799999998</v>
      </c>
      <c r="I30" s="31">
        <f t="shared" si="3"/>
        <v>54090.107499999998</v>
      </c>
    </row>
    <row r="31" spans="1:9" ht="45.6" x14ac:dyDescent="0.2">
      <c r="A31" s="28">
        <v>19</v>
      </c>
      <c r="B31" s="29" t="s">
        <v>65</v>
      </c>
      <c r="C31" s="28" t="s">
        <v>66</v>
      </c>
      <c r="D31" s="30" t="s">
        <v>38</v>
      </c>
      <c r="E31" s="30">
        <v>4.05</v>
      </c>
      <c r="F31" s="31">
        <v>2825.78</v>
      </c>
      <c r="G31" s="31">
        <v>11444.41</v>
      </c>
      <c r="H31" s="31">
        <f t="shared" si="2"/>
        <v>22069.341800000002</v>
      </c>
      <c r="I31" s="31">
        <f t="shared" si="3"/>
        <v>89380.842099999994</v>
      </c>
    </row>
    <row r="32" spans="1:9" ht="34.200000000000003" x14ac:dyDescent="0.2">
      <c r="A32" s="28">
        <v>20</v>
      </c>
      <c r="B32" s="29" t="s">
        <v>67</v>
      </c>
      <c r="C32" s="28" t="s">
        <v>68</v>
      </c>
      <c r="D32" s="30" t="s">
        <v>32</v>
      </c>
      <c r="E32" s="30">
        <v>8.9999999999999998E-4</v>
      </c>
      <c r="F32" s="31">
        <v>14600</v>
      </c>
      <c r="G32" s="31">
        <v>13.14</v>
      </c>
      <c r="H32" s="31">
        <f t="shared" si="2"/>
        <v>114026</v>
      </c>
      <c r="I32" s="31">
        <f t="shared" si="3"/>
        <v>102.6234</v>
      </c>
    </row>
    <row r="33" spans="1:9" ht="34.200000000000003" x14ac:dyDescent="0.2">
      <c r="A33" s="32">
        <v>21</v>
      </c>
      <c r="B33" s="33" t="s">
        <v>69</v>
      </c>
      <c r="C33" s="32" t="s">
        <v>70</v>
      </c>
      <c r="D33" s="34" t="s">
        <v>32</v>
      </c>
      <c r="E33" s="34">
        <v>4.0000000000000002E-4</v>
      </c>
      <c r="F33" s="35">
        <v>8760</v>
      </c>
      <c r="G33" s="35">
        <v>3.5</v>
      </c>
      <c r="H33" s="31">
        <f t="shared" si="2"/>
        <v>68415.599999999991</v>
      </c>
      <c r="I33" s="31">
        <f t="shared" si="3"/>
        <v>27.334999999999997</v>
      </c>
    </row>
    <row r="34" spans="1:9" ht="25.2" customHeight="1" x14ac:dyDescent="0.2">
      <c r="A34" s="36" t="s">
        <v>71</v>
      </c>
      <c r="B34" s="37"/>
      <c r="C34" s="37"/>
      <c r="D34" s="37"/>
      <c r="E34" s="37"/>
      <c r="F34" s="37"/>
      <c r="G34" s="39">
        <f>SUM(G13:G33)</f>
        <v>19862.16</v>
      </c>
      <c r="H34" s="38"/>
      <c r="I34" s="39">
        <f>SUM(I13:I33)</f>
        <v>201983.8296</v>
      </c>
    </row>
    <row r="35" spans="1:9" x14ac:dyDescent="0.2">
      <c r="A35" s="12"/>
      <c r="G35" s="10"/>
      <c r="H35" s="10"/>
      <c r="I35" s="10"/>
    </row>
    <row r="37" spans="1:9" x14ac:dyDescent="0.2">
      <c r="A37" s="11" t="s">
        <v>72</v>
      </c>
    </row>
  </sheetData>
  <mergeCells count="11">
    <mergeCell ref="A11:I11"/>
    <mergeCell ref="A12:I12"/>
    <mergeCell ref="A34:F34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2023-03-07T08:25:54Z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